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lculs automatisés" sheetId="1" r:id="rId1"/>
  </sheets>
  <calcPr calcId="152511"/>
</workbook>
</file>

<file path=xl/calcChain.xml><?xml version="1.0" encoding="utf-8"?>
<calcChain xmlns="http://schemas.openxmlformats.org/spreadsheetml/2006/main">
  <c r="K10" i="1" l="1"/>
  <c r="M10" i="1" s="1"/>
  <c r="K9" i="1"/>
  <c r="M9" i="1" s="1"/>
  <c r="M8" i="1"/>
  <c r="A21" i="1"/>
  <c r="G21" i="1" s="1"/>
  <c r="A20" i="1"/>
  <c r="G20" i="1" s="1"/>
  <c r="A19" i="1"/>
  <c r="G19" i="1" s="1"/>
  <c r="A15" i="1"/>
  <c r="G15" i="1" s="1"/>
  <c r="A14" i="1"/>
  <c r="G14" i="1" s="1"/>
  <c r="A13" i="1"/>
  <c r="G13" i="1" s="1"/>
  <c r="A9" i="1"/>
  <c r="G9" i="1" s="1"/>
  <c r="A8" i="1"/>
  <c r="G8" i="1" s="1"/>
  <c r="A7" i="1"/>
  <c r="G7" i="1" s="1"/>
  <c r="A18" i="1" l="1"/>
  <c r="K11" i="1"/>
  <c r="K13" i="1" s="1"/>
  <c r="M13" i="1" s="1"/>
  <c r="K12" i="1"/>
  <c r="K14" i="1" s="1"/>
  <c r="M14" i="1" s="1"/>
  <c r="M11" i="1"/>
  <c r="M12" i="1"/>
  <c r="A6" i="1"/>
  <c r="F5" i="1" s="1"/>
  <c r="A12" i="1"/>
  <c r="H8" i="1" l="1"/>
  <c r="H7" i="1"/>
  <c r="H9" i="1"/>
  <c r="F11" i="1"/>
  <c r="H13" i="1"/>
  <c r="H14" i="1"/>
  <c r="H15" i="1"/>
  <c r="F17" i="1"/>
  <c r="H20" i="1"/>
  <c r="H19" i="1"/>
  <c r="H21" i="1"/>
</calcChain>
</file>

<file path=xl/sharedStrings.xml><?xml version="1.0" encoding="utf-8"?>
<sst xmlns="http://schemas.openxmlformats.org/spreadsheetml/2006/main" count="80" uniqueCount="31">
  <si>
    <t>Puis, intégrer votre quota selon l'objectif recherché</t>
  </si>
  <si>
    <t>Vidéo ==&gt;</t>
  </si>
  <si>
    <t>Configurer Life Sum - Flexible Dieting</t>
  </si>
  <si>
    <t>Perte de graisse</t>
  </si>
  <si>
    <t>Autres détails relatifs</t>
  </si>
  <si>
    <t>kcal/kg</t>
  </si>
  <si>
    <t>kcal / jour</t>
  </si>
  <si>
    <t>kcal / gr</t>
  </si>
  <si>
    <t>gr/kg</t>
  </si>
  <si>
    <t>kcal</t>
  </si>
  <si>
    <t>% macro</t>
  </si>
  <si>
    <t>gr PROT</t>
  </si>
  <si>
    <t>Protéines</t>
  </si>
  <si>
    <t>gr LIP</t>
  </si>
  <si>
    <t>Lipides</t>
  </si>
  <si>
    <t>gr GLU</t>
  </si>
  <si>
    <t>Glucides</t>
  </si>
  <si>
    <t>Selon "Les secrets de la Sèche"</t>
  </si>
  <si>
    <t>W.Janssens &amp; C.Bonnefont</t>
  </si>
  <si>
    <t>kcal/j sur 2 semaines pour débuter la perte de graisse</t>
  </si>
  <si>
    <t>Nouveau poids</t>
  </si>
  <si>
    <t xml:space="preserve">kg </t>
  </si>
  <si>
    <r>
      <rPr>
        <b/>
        <sz val="11"/>
        <rFont val="Calibri"/>
        <family val="2"/>
      </rPr>
      <t xml:space="preserve">kcal/j </t>
    </r>
    <r>
      <rPr>
        <sz val="11"/>
        <color theme="1"/>
        <rFont val="Calibri"/>
        <family val="2"/>
        <scheme val="minor"/>
      </rPr>
      <t>sur 2 semaines</t>
    </r>
  </si>
  <si>
    <r>
      <t xml:space="preserve">kcal/j sur 1 semaine. L'apport doit </t>
    </r>
    <r>
      <rPr>
        <b/>
        <u/>
        <sz val="11"/>
        <rFont val="Calibri"/>
        <family val="2"/>
      </rPr>
      <t>stabiliser</t>
    </r>
    <r>
      <rPr>
        <sz val="11"/>
        <rFont val="Calibri"/>
        <family val="2"/>
      </rPr>
      <t xml:space="preserve"> le poids*</t>
    </r>
  </si>
  <si>
    <t>Consigne : Indiquer votre poids dans la case bleue</t>
  </si>
  <si>
    <t>Maintien</t>
  </si>
  <si>
    <t>Perte gras</t>
  </si>
  <si>
    <r>
      <t>*Se peser avant &amp; après.</t>
    </r>
    <r>
      <rPr>
        <b/>
        <sz val="11"/>
        <color rgb="FFFF0000"/>
        <rFont val="Calibri"/>
        <family val="2"/>
      </rPr>
      <t xml:space="preserve"> Ajuster à la hausse ou à la baisse le maintien au besoin (32 kcal/kg ou + ou -)</t>
    </r>
  </si>
  <si>
    <r>
      <t xml:space="preserve">Pour la perte de poids : progresser par pallier est recommandé. Par exemple : 2 semaines perte de graisse, puis 2 semaines de maintien. </t>
    </r>
    <r>
      <rPr>
        <b/>
        <sz val="11"/>
        <color rgb="FFFF0000"/>
        <rFont val="Calibri"/>
        <family val="2"/>
        <scheme val="minor"/>
      </rPr>
      <t>Ajuster le poids après chaque phase de perte de poids.</t>
    </r>
  </si>
  <si>
    <t>Prise de masse</t>
  </si>
  <si>
    <r>
      <t xml:space="preserve">Maintien </t>
    </r>
    <r>
      <rPr>
        <b/>
        <sz val="11"/>
        <color rgb="FFFF0000"/>
        <rFont val="Calibri"/>
        <family val="2"/>
      </rPr>
      <t>(approx.</t>
    </r>
    <r>
      <rPr>
        <sz val="11"/>
        <color rgb="FFFF0000"/>
        <rFont val="Calibri"/>
        <family val="2"/>
      </rPr>
      <t xml:space="preserve"> 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</si>
</sst>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FF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B2B2B2"/>
      </right>
      <top style="thin">
        <color rgb="FFB2B2B2"/>
      </top>
      <bottom/>
      <diagonal/>
    </border>
    <border>
      <left style="thick">
        <color rgb="FF000000"/>
      </left>
      <right/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ck">
        <color rgb="FF000000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ck">
        <color rgb="FF000000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2" borderId="2" xfId="0" applyFont="1" applyFill="1" applyBorder="1"/>
    <xf numFmtId="0" fontId="4" fillId="0" borderId="4" xfId="0" applyFont="1" applyBorder="1"/>
    <xf numFmtId="0" fontId="0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0" fillId="5" borderId="6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right"/>
    </xf>
    <xf numFmtId="0" fontId="0" fillId="7" borderId="6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right"/>
    </xf>
    <xf numFmtId="0" fontId="0" fillId="8" borderId="6" xfId="0" applyFont="1" applyFill="1" applyBorder="1" applyAlignment="1">
      <alignment horizontal="center"/>
    </xf>
    <xf numFmtId="0" fontId="4" fillId="0" borderId="8" xfId="0" applyFont="1" applyBorder="1"/>
    <xf numFmtId="0" fontId="4" fillId="0" borderId="4" xfId="0" applyFont="1" applyBorder="1" applyAlignment="1">
      <alignment horizontal="left"/>
    </xf>
    <xf numFmtId="0" fontId="0" fillId="0" borderId="7" xfId="0" applyFont="1" applyBorder="1"/>
    <xf numFmtId="0" fontId="0" fillId="5" borderId="6" xfId="0" applyFont="1" applyFill="1" applyBorder="1" applyAlignment="1">
      <alignment horizontal="right"/>
    </xf>
    <xf numFmtId="0" fontId="0" fillId="7" borderId="6" xfId="0" applyFont="1" applyFill="1" applyBorder="1" applyAlignment="1">
      <alignment horizontal="right"/>
    </xf>
    <xf numFmtId="0" fontId="0" fillId="2" borderId="9" xfId="0" applyFont="1" applyFill="1" applyBorder="1"/>
    <xf numFmtId="0" fontId="0" fillId="3" borderId="0" xfId="0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4" fillId="3" borderId="0" xfId="0" applyFont="1" applyFill="1" applyBorder="1" applyAlignment="1"/>
    <xf numFmtId="0" fontId="0" fillId="10" borderId="0" xfId="0" applyFont="1" applyFill="1" applyBorder="1"/>
    <xf numFmtId="0" fontId="0" fillId="10" borderId="0" xfId="0" applyFont="1" applyFill="1" applyBorder="1" applyAlignment="1"/>
    <xf numFmtId="0" fontId="4" fillId="11" borderId="0" xfId="0" applyFont="1" applyFill="1" applyBorder="1"/>
    <xf numFmtId="0" fontId="4" fillId="10" borderId="0" xfId="0" applyFont="1" applyFill="1" applyBorder="1"/>
    <xf numFmtId="0" fontId="0" fillId="11" borderId="0" xfId="0" applyFont="1" applyFill="1" applyBorder="1" applyAlignment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10" borderId="15" xfId="0" applyFont="1" applyFill="1" applyBorder="1"/>
    <xf numFmtId="0" fontId="0" fillId="10" borderId="15" xfId="0" applyFont="1" applyFill="1" applyBorder="1" applyAlignment="1"/>
    <xf numFmtId="0" fontId="4" fillId="11" borderId="15" xfId="0" applyFont="1" applyFill="1" applyBorder="1"/>
    <xf numFmtId="0" fontId="0" fillId="3" borderId="17" xfId="0" applyFont="1" applyFill="1" applyBorder="1"/>
    <xf numFmtId="0" fontId="0" fillId="2" borderId="19" xfId="0" applyFont="1" applyFill="1" applyBorder="1"/>
    <xf numFmtId="0" fontId="0" fillId="3" borderId="17" xfId="0" applyFont="1" applyFill="1" applyBorder="1" applyAlignment="1">
      <alignment horizontal="center"/>
    </xf>
    <xf numFmtId="0" fontId="2" fillId="3" borderId="0" xfId="0" applyFont="1" applyFill="1" applyBorder="1"/>
    <xf numFmtId="0" fontId="4" fillId="3" borderId="17" xfId="0" applyFont="1" applyFill="1" applyBorder="1" applyAlignment="1"/>
    <xf numFmtId="0" fontId="4" fillId="0" borderId="20" xfId="0" applyFont="1" applyBorder="1" applyAlignment="1"/>
    <xf numFmtId="0" fontId="0" fillId="0" borderId="21" xfId="0" applyFont="1" applyBorder="1" applyAlignment="1"/>
    <xf numFmtId="0" fontId="0" fillId="11" borderId="21" xfId="0" applyFont="1" applyFill="1" applyBorder="1" applyAlignment="1"/>
    <xf numFmtId="0" fontId="4" fillId="11" borderId="21" xfId="0" applyFont="1" applyFill="1" applyBorder="1"/>
    <xf numFmtId="0" fontId="0" fillId="11" borderId="16" xfId="0" applyFill="1" applyBorder="1"/>
    <xf numFmtId="0" fontId="0" fillId="11" borderId="18" xfId="0" applyFill="1" applyBorder="1"/>
    <xf numFmtId="0" fontId="0" fillId="11" borderId="22" xfId="0" applyFill="1" applyBorder="1"/>
    <xf numFmtId="0" fontId="0" fillId="10" borderId="0" xfId="0" applyFont="1" applyFill="1" applyBorder="1" applyAlignment="1">
      <alignment horizontal="left"/>
    </xf>
    <xf numFmtId="0" fontId="0" fillId="10" borderId="17" xfId="0" applyFont="1" applyFill="1" applyBorder="1"/>
    <xf numFmtId="1" fontId="0" fillId="6" borderId="6" xfId="0" applyNumberFormat="1" applyFont="1" applyFill="1" applyBorder="1" applyAlignment="1">
      <alignment horizontal="center"/>
    </xf>
    <xf numFmtId="1" fontId="0" fillId="7" borderId="6" xfId="0" applyNumberFormat="1" applyFont="1" applyFill="1" applyBorder="1" applyAlignment="1">
      <alignment horizontal="center"/>
    </xf>
    <xf numFmtId="1" fontId="0" fillId="8" borderId="6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0" fontId="4" fillId="3" borderId="22" xfId="0" applyFont="1" applyFill="1" applyBorder="1" applyAlignment="1"/>
    <xf numFmtId="0" fontId="4" fillId="3" borderId="15" xfId="0" applyFont="1" applyFill="1" applyBorder="1" applyAlignment="1"/>
    <xf numFmtId="0" fontId="4" fillId="10" borderId="15" xfId="0" applyFont="1" applyFill="1" applyBorder="1"/>
    <xf numFmtId="0" fontId="0" fillId="11" borderId="15" xfId="0" applyFont="1" applyFill="1" applyBorder="1" applyAlignment="1"/>
    <xf numFmtId="0" fontId="4" fillId="3" borderId="21" xfId="0" applyFont="1" applyFill="1" applyBorder="1" applyAlignment="1"/>
    <xf numFmtId="0" fontId="4" fillId="10" borderId="21" xfId="0" applyFont="1" applyFill="1" applyBorder="1"/>
    <xf numFmtId="0" fontId="4" fillId="10" borderId="21" xfId="0" applyFont="1" applyFill="1" applyBorder="1" applyAlignment="1"/>
    <xf numFmtId="0" fontId="4" fillId="10" borderId="15" xfId="0" applyFont="1" applyFill="1" applyBorder="1" applyAlignment="1"/>
    <xf numFmtId="0" fontId="0" fillId="11" borderId="21" xfId="0" applyFill="1" applyBorder="1"/>
    <xf numFmtId="0" fontId="4" fillId="11" borderId="24" xfId="0" applyFont="1" applyFill="1" applyBorder="1" applyAlignment="1"/>
    <xf numFmtId="0" fontId="0" fillId="11" borderId="25" xfId="0" applyFill="1" applyBorder="1"/>
    <xf numFmtId="0" fontId="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11" borderId="26" xfId="0" applyFont="1" applyFill="1" applyBorder="1" applyAlignment="1"/>
    <xf numFmtId="0" fontId="0" fillId="11" borderId="26" xfId="0" applyFill="1" applyBorder="1"/>
    <xf numFmtId="0" fontId="4" fillId="10" borderId="26" xfId="0" applyFont="1" applyFill="1" applyBorder="1" applyAlignment="1"/>
    <xf numFmtId="0" fontId="4" fillId="11" borderId="26" xfId="0" applyFont="1" applyFill="1" applyBorder="1"/>
    <xf numFmtId="1" fontId="5" fillId="9" borderId="1" xfId="0" applyNumberFormat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2" borderId="30" xfId="0" applyFont="1" applyFill="1" applyBorder="1"/>
    <xf numFmtId="0" fontId="0" fillId="0" borderId="15" xfId="0" applyFont="1" applyBorder="1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0" fontId="0" fillId="0" borderId="0" xfId="0" applyFont="1" applyBorder="1"/>
    <xf numFmtId="0" fontId="0" fillId="3" borderId="18" xfId="0" applyFont="1" applyFill="1" applyBorder="1" applyAlignment="1">
      <alignment horizontal="center" vertical="center"/>
    </xf>
    <xf numFmtId="0" fontId="0" fillId="2" borderId="31" xfId="0" applyFont="1" applyFill="1" applyBorder="1"/>
    <xf numFmtId="0" fontId="0" fillId="0" borderId="17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9" fontId="0" fillId="6" borderId="34" xfId="1" applyFont="1" applyFill="1" applyBorder="1" applyAlignment="1">
      <alignment horizontal="center" vertical="center"/>
    </xf>
    <xf numFmtId="9" fontId="0" fillId="7" borderId="34" xfId="1" applyFont="1" applyFill="1" applyBorder="1" applyAlignment="1">
      <alignment horizontal="center" vertical="center"/>
    </xf>
    <xf numFmtId="9" fontId="0" fillId="8" borderId="34" xfId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/>
    <xf numFmtId="0" fontId="0" fillId="3" borderId="21" xfId="0" applyFont="1" applyFill="1" applyBorder="1"/>
    <xf numFmtId="0" fontId="0" fillId="8" borderId="39" xfId="0" applyFont="1" applyFill="1" applyBorder="1" applyAlignment="1">
      <alignment horizontal="right"/>
    </xf>
    <xf numFmtId="0" fontId="0" fillId="8" borderId="39" xfId="0" applyFont="1" applyFill="1" applyBorder="1" applyAlignment="1">
      <alignment horizontal="center"/>
    </xf>
    <xf numFmtId="1" fontId="0" fillId="8" borderId="39" xfId="0" applyNumberFormat="1" applyFont="1" applyFill="1" applyBorder="1" applyAlignment="1">
      <alignment horizontal="center"/>
    </xf>
    <xf numFmtId="9" fontId="0" fillId="8" borderId="40" xfId="1" applyFont="1" applyFill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5" borderId="35" xfId="0" applyNumberFormat="1" applyFont="1" applyFill="1" applyBorder="1" applyAlignment="1">
      <alignment horizontal="center" vertical="center"/>
    </xf>
    <xf numFmtId="1" fontId="3" fillId="7" borderId="35" xfId="0" applyNumberFormat="1" applyFont="1" applyFill="1" applyBorder="1" applyAlignment="1">
      <alignment horizontal="center" vertical="center"/>
    </xf>
    <xf numFmtId="1" fontId="3" fillId="8" borderId="36" xfId="0" applyNumberFormat="1" applyFont="1" applyFill="1" applyBorder="1" applyAlignment="1">
      <alignment horizontal="center" vertical="center"/>
    </xf>
    <xf numFmtId="1" fontId="3" fillId="8" borderId="37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19050</xdr:rowOff>
    </xdr:from>
    <xdr:to>
      <xdr:col>7</xdr:col>
      <xdr:colOff>590550</xdr:colOff>
      <xdr:row>3</xdr:row>
      <xdr:rowOff>142875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0" y="19050"/>
          <a:ext cx="1838325" cy="7239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FhAzXkn1Fd0" TargetMode="External"/><Relationship Id="rId1" Type="http://schemas.openxmlformats.org/officeDocument/2006/relationships/hyperlink" Target="https://www.youtube.com/watch?v=FhAzXkn1Fd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L19" sqref="L19"/>
    </sheetView>
  </sheetViews>
  <sheetFormatPr baseColWidth="10" defaultColWidth="9.140625" defaultRowHeight="15" x14ac:dyDescent="0.25"/>
  <cols>
    <col min="1" max="1" width="9.85546875" customWidth="1"/>
    <col min="2" max="2" width="10.28515625" customWidth="1"/>
    <col min="4" max="4" width="10.140625" customWidth="1"/>
    <col min="5" max="5" width="9.5703125" customWidth="1"/>
    <col min="10" max="10" width="10" customWidth="1"/>
  </cols>
  <sheetData>
    <row r="1" spans="1:19" ht="15.75" customHeight="1" thickBot="1" x14ac:dyDescent="0.3">
      <c r="A1" s="31" t="s">
        <v>24</v>
      </c>
      <c r="B1" s="87"/>
      <c r="C1" s="87"/>
      <c r="D1" s="87"/>
      <c r="E1" s="87"/>
      <c r="F1" s="88"/>
      <c r="G1" s="88"/>
      <c r="H1" s="89"/>
      <c r="J1" s="80" t="s">
        <v>28</v>
      </c>
      <c r="K1" s="81"/>
      <c r="L1" s="81"/>
      <c r="M1" s="81"/>
      <c r="N1" s="81"/>
      <c r="O1" s="81"/>
      <c r="P1" s="81"/>
      <c r="Q1" s="81"/>
      <c r="R1" s="81"/>
      <c r="S1" s="82"/>
    </row>
    <row r="2" spans="1:19" ht="15.75" customHeight="1" thickBot="1" x14ac:dyDescent="0.3">
      <c r="A2" s="37"/>
      <c r="B2" s="66">
        <v>83</v>
      </c>
      <c r="C2" s="1" t="s">
        <v>21</v>
      </c>
      <c r="D2" s="2"/>
      <c r="E2" s="3"/>
      <c r="F2" s="90"/>
      <c r="G2" s="90"/>
      <c r="H2" s="91"/>
      <c r="J2" s="83"/>
      <c r="K2" s="23"/>
      <c r="L2" s="23"/>
      <c r="M2" s="23"/>
      <c r="N2" s="23"/>
      <c r="O2" s="23"/>
      <c r="P2" s="23"/>
      <c r="Q2" s="23"/>
      <c r="R2" s="23"/>
      <c r="S2" s="84"/>
    </row>
    <row r="3" spans="1:19" ht="15.75" customHeight="1" thickBot="1" x14ac:dyDescent="0.3">
      <c r="A3" s="92" t="s">
        <v>0</v>
      </c>
      <c r="B3" s="4"/>
      <c r="C3" s="4"/>
      <c r="D3" s="4"/>
      <c r="E3" s="4"/>
      <c r="F3" s="90"/>
      <c r="G3" s="90"/>
      <c r="H3" s="91"/>
      <c r="J3" s="85"/>
      <c r="K3" s="79"/>
      <c r="L3" s="79"/>
      <c r="M3" s="79"/>
      <c r="N3" s="79"/>
      <c r="O3" s="79"/>
      <c r="P3" s="79"/>
      <c r="Q3" s="79"/>
      <c r="R3" s="79"/>
      <c r="S3" s="86"/>
    </row>
    <row r="4" spans="1:19" ht="15.75" customHeight="1" thickBot="1" x14ac:dyDescent="0.3">
      <c r="A4" s="93" t="s">
        <v>1</v>
      </c>
      <c r="B4" s="94" t="s">
        <v>2</v>
      </c>
      <c r="C4" s="95"/>
      <c r="D4" s="95"/>
      <c r="E4" s="3"/>
      <c r="F4" s="95"/>
      <c r="G4" s="95"/>
      <c r="H4" s="91"/>
      <c r="J4" s="31" t="s">
        <v>24</v>
      </c>
      <c r="K4" s="32"/>
      <c r="L4" s="32"/>
      <c r="M4" s="32"/>
      <c r="N4" s="33"/>
      <c r="O4" s="34"/>
      <c r="P4" s="35" t="s">
        <v>17</v>
      </c>
      <c r="Q4" s="34"/>
      <c r="R4" s="36"/>
      <c r="S4" s="46"/>
    </row>
    <row r="5" spans="1:19" ht="15.75" customHeight="1" thickBot="1" x14ac:dyDescent="0.3">
      <c r="A5" s="96" t="s">
        <v>3</v>
      </c>
      <c r="B5" s="5"/>
      <c r="C5" s="3"/>
      <c r="D5" s="6" t="s">
        <v>4</v>
      </c>
      <c r="E5" s="5"/>
      <c r="F5" s="73">
        <f>A6/$B$2</f>
        <v>25.9</v>
      </c>
      <c r="G5" s="7" t="s">
        <v>5</v>
      </c>
      <c r="H5" s="91"/>
      <c r="J5" s="50"/>
      <c r="K5" s="66">
        <v>83</v>
      </c>
      <c r="L5" s="49" t="s">
        <v>21</v>
      </c>
      <c r="M5" s="30"/>
      <c r="N5" s="29"/>
      <c r="O5" s="29"/>
      <c r="P5" s="27" t="s">
        <v>18</v>
      </c>
      <c r="Q5" s="26"/>
      <c r="R5" s="28"/>
      <c r="S5" s="47"/>
    </row>
    <row r="6" spans="1:19" ht="15.75" customHeight="1" x14ac:dyDescent="0.25">
      <c r="A6" s="108">
        <f>SUM(G7:G9)</f>
        <v>2149.6999999999998</v>
      </c>
      <c r="B6" s="8" t="s">
        <v>6</v>
      </c>
      <c r="C6" s="3"/>
      <c r="D6" s="95"/>
      <c r="E6" s="9" t="s">
        <v>7</v>
      </c>
      <c r="F6" s="10" t="s">
        <v>8</v>
      </c>
      <c r="G6" s="10" t="s">
        <v>9</v>
      </c>
      <c r="H6" s="97" t="s">
        <v>10</v>
      </c>
      <c r="J6" s="38" t="s">
        <v>0</v>
      </c>
      <c r="K6" s="22"/>
      <c r="L6" s="22"/>
      <c r="M6" s="22"/>
      <c r="N6" s="24"/>
      <c r="O6" s="26"/>
      <c r="P6" s="26"/>
      <c r="Q6" s="26"/>
      <c r="R6" s="28"/>
      <c r="S6" s="47"/>
    </row>
    <row r="7" spans="1:19" ht="15.75" customHeight="1" thickBot="1" x14ac:dyDescent="0.3">
      <c r="A7" s="109">
        <f t="shared" ref="A7:A9" si="0">F7*$B$2</f>
        <v>132.80000000000001</v>
      </c>
      <c r="B7" s="8" t="s">
        <v>11</v>
      </c>
      <c r="C7" s="3"/>
      <c r="D7" s="11" t="s">
        <v>12</v>
      </c>
      <c r="E7" s="12">
        <v>4</v>
      </c>
      <c r="F7" s="12">
        <v>1.6</v>
      </c>
      <c r="G7" s="51">
        <f t="shared" ref="G7:G9" si="1">E7*A7</f>
        <v>531.20000000000005</v>
      </c>
      <c r="H7" s="98">
        <f>G7/A$6</f>
        <v>0.24710424710424714</v>
      </c>
      <c r="J7" s="39" t="s">
        <v>1</v>
      </c>
      <c r="K7" s="40" t="s">
        <v>2</v>
      </c>
      <c r="L7" s="2"/>
      <c r="M7" s="2"/>
      <c r="N7" s="2"/>
      <c r="O7" s="29"/>
      <c r="P7" s="26"/>
      <c r="Q7" s="26"/>
      <c r="R7" s="28"/>
      <c r="S7" s="47"/>
    </row>
    <row r="8" spans="1:19" ht="15.75" customHeight="1" thickBot="1" x14ac:dyDescent="0.3">
      <c r="A8" s="110">
        <f t="shared" si="0"/>
        <v>58.099999999999994</v>
      </c>
      <c r="B8" s="8" t="s">
        <v>13</v>
      </c>
      <c r="C8" s="3"/>
      <c r="D8" s="13" t="s">
        <v>14</v>
      </c>
      <c r="E8" s="14">
        <v>9</v>
      </c>
      <c r="F8" s="14">
        <v>0.7</v>
      </c>
      <c r="G8" s="52">
        <f t="shared" si="1"/>
        <v>522.9</v>
      </c>
      <c r="H8" s="99">
        <f>G8/A$6</f>
        <v>0.24324324324324326</v>
      </c>
      <c r="J8" s="41" t="s">
        <v>25</v>
      </c>
      <c r="K8" s="67">
        <v>32</v>
      </c>
      <c r="L8" s="25" t="s">
        <v>5</v>
      </c>
      <c r="M8" s="76">
        <f>K8*K5</f>
        <v>2656</v>
      </c>
      <c r="N8" s="56" t="s">
        <v>23</v>
      </c>
      <c r="O8" s="57"/>
      <c r="P8" s="58"/>
      <c r="Q8" s="34"/>
      <c r="R8" s="36"/>
      <c r="S8" s="46"/>
    </row>
    <row r="9" spans="1:19" ht="15.75" customHeight="1" thickBot="1" x14ac:dyDescent="0.3">
      <c r="A9" s="111">
        <f t="shared" si="0"/>
        <v>273.89999999999998</v>
      </c>
      <c r="B9" s="8" t="s">
        <v>15</v>
      </c>
      <c r="C9" s="3"/>
      <c r="D9" s="15" t="s">
        <v>16</v>
      </c>
      <c r="E9" s="16">
        <v>4</v>
      </c>
      <c r="F9" s="16">
        <v>3.3</v>
      </c>
      <c r="G9" s="53">
        <f t="shared" si="1"/>
        <v>1095.5999999999999</v>
      </c>
      <c r="H9" s="100">
        <f>G9/A$6</f>
        <v>0.50965250965250963</v>
      </c>
      <c r="J9" s="41" t="s">
        <v>26</v>
      </c>
      <c r="K9" s="68">
        <f>K8-6</f>
        <v>26</v>
      </c>
      <c r="L9" s="25" t="s">
        <v>5</v>
      </c>
      <c r="M9" s="77">
        <f>K9*K5</f>
        <v>2158</v>
      </c>
      <c r="N9" s="59" t="s">
        <v>19</v>
      </c>
      <c r="O9" s="60"/>
      <c r="P9" s="61"/>
      <c r="Q9" s="60"/>
      <c r="R9" s="45"/>
      <c r="S9" s="48"/>
    </row>
    <row r="10" spans="1:19" ht="15.75" customHeight="1" thickBot="1" x14ac:dyDescent="0.3">
      <c r="A10" s="39"/>
      <c r="B10" s="3"/>
      <c r="C10" s="3"/>
      <c r="D10" s="3"/>
      <c r="E10" s="3"/>
      <c r="F10" s="2"/>
      <c r="G10" s="2"/>
      <c r="H10" s="91"/>
      <c r="J10" s="41" t="s">
        <v>25</v>
      </c>
      <c r="K10" s="68">
        <f t="shared" ref="K10:K14" si="2">K8</f>
        <v>32</v>
      </c>
      <c r="L10" s="25" t="s">
        <v>5</v>
      </c>
      <c r="M10" s="76">
        <f>K10*N10</f>
        <v>2512</v>
      </c>
      <c r="N10" s="74">
        <v>78.5</v>
      </c>
      <c r="O10" s="64" t="s">
        <v>20</v>
      </c>
      <c r="P10" s="65"/>
      <c r="Q10" s="62" t="s">
        <v>22</v>
      </c>
      <c r="R10" s="36"/>
      <c r="S10" s="46"/>
    </row>
    <row r="11" spans="1:19" ht="15.75" customHeight="1" thickBot="1" x14ac:dyDescent="0.3">
      <c r="A11" s="96" t="s">
        <v>30</v>
      </c>
      <c r="B11" s="5"/>
      <c r="C11" s="3"/>
      <c r="D11" s="6" t="s">
        <v>4</v>
      </c>
      <c r="E11" s="5"/>
      <c r="F11" s="68">
        <f>A12/$B$2</f>
        <v>32</v>
      </c>
      <c r="G11" s="7" t="s">
        <v>5</v>
      </c>
      <c r="H11" s="101"/>
      <c r="J11" s="41" t="s">
        <v>26</v>
      </c>
      <c r="K11" s="68">
        <f t="shared" si="2"/>
        <v>26</v>
      </c>
      <c r="L11" s="25" t="s">
        <v>5</v>
      </c>
      <c r="M11" s="77">
        <f>K11*N10</f>
        <v>2041</v>
      </c>
      <c r="N11" s="54"/>
      <c r="O11" s="44"/>
      <c r="P11" s="63"/>
      <c r="Q11" s="61" t="s">
        <v>22</v>
      </c>
      <c r="R11" s="45"/>
      <c r="S11" s="48"/>
    </row>
    <row r="12" spans="1:19" ht="15.75" customHeight="1" thickBot="1" x14ac:dyDescent="0.3">
      <c r="A12" s="108">
        <f>SUM(G13:G15)</f>
        <v>2656</v>
      </c>
      <c r="B12" s="8" t="s">
        <v>6</v>
      </c>
      <c r="C12" s="3"/>
      <c r="D12" s="95"/>
      <c r="E12" s="9" t="s">
        <v>7</v>
      </c>
      <c r="F12" s="10" t="s">
        <v>8</v>
      </c>
      <c r="G12" s="10" t="s">
        <v>9</v>
      </c>
      <c r="H12" s="97" t="s">
        <v>10</v>
      </c>
      <c r="J12" s="41" t="s">
        <v>25</v>
      </c>
      <c r="K12" s="68">
        <f t="shared" si="2"/>
        <v>32</v>
      </c>
      <c r="L12" s="25" t="s">
        <v>5</v>
      </c>
      <c r="M12" s="76">
        <f>K12*N12</f>
        <v>2432</v>
      </c>
      <c r="N12" s="74">
        <v>76</v>
      </c>
      <c r="O12" s="64" t="s">
        <v>20</v>
      </c>
      <c r="P12" s="65"/>
      <c r="Q12" s="62" t="s">
        <v>22</v>
      </c>
      <c r="R12" s="36"/>
      <c r="S12" s="46"/>
    </row>
    <row r="13" spans="1:19" ht="15.75" customHeight="1" thickBot="1" x14ac:dyDescent="0.3">
      <c r="A13" s="109">
        <f t="shared" ref="A13:A15" si="3">F13*$B$2</f>
        <v>132.80000000000001</v>
      </c>
      <c r="B13" s="8" t="s">
        <v>11</v>
      </c>
      <c r="C13" s="3"/>
      <c r="D13" s="11" t="s">
        <v>12</v>
      </c>
      <c r="E13" s="12">
        <v>4</v>
      </c>
      <c r="F13" s="12">
        <v>1.6</v>
      </c>
      <c r="G13" s="51">
        <f t="shared" ref="G13:G15" si="4">E13*A13</f>
        <v>531.20000000000005</v>
      </c>
      <c r="H13" s="98">
        <f>G13/A$12</f>
        <v>0.2</v>
      </c>
      <c r="J13" s="41" t="s">
        <v>26</v>
      </c>
      <c r="K13" s="68">
        <f t="shared" si="2"/>
        <v>26</v>
      </c>
      <c r="L13" s="25" t="s">
        <v>5</v>
      </c>
      <c r="M13" s="77">
        <f>K13*N12</f>
        <v>1976</v>
      </c>
      <c r="N13" s="55"/>
      <c r="O13" s="60"/>
      <c r="P13" s="63"/>
      <c r="Q13" s="61" t="s">
        <v>22</v>
      </c>
      <c r="R13" s="45"/>
      <c r="S13" s="48"/>
    </row>
    <row r="14" spans="1:19" ht="15.75" customHeight="1" thickBot="1" x14ac:dyDescent="0.3">
      <c r="A14" s="110">
        <f t="shared" si="3"/>
        <v>66.400000000000006</v>
      </c>
      <c r="B14" s="8" t="s">
        <v>13</v>
      </c>
      <c r="C14" s="3"/>
      <c r="D14" s="13" t="s">
        <v>14</v>
      </c>
      <c r="E14" s="14">
        <v>9</v>
      </c>
      <c r="F14" s="14">
        <v>0.8</v>
      </c>
      <c r="G14" s="52">
        <f t="shared" si="4"/>
        <v>597.6</v>
      </c>
      <c r="H14" s="99">
        <f>G14/A$12</f>
        <v>0.22500000000000001</v>
      </c>
      <c r="J14" s="41" t="s">
        <v>25</v>
      </c>
      <c r="K14" s="68">
        <f t="shared" si="2"/>
        <v>32</v>
      </c>
      <c r="L14" s="25" t="s">
        <v>5</v>
      </c>
      <c r="M14" s="78">
        <f>K14*N14</f>
        <v>2400</v>
      </c>
      <c r="N14" s="75">
        <v>75</v>
      </c>
      <c r="O14" s="69" t="s">
        <v>20</v>
      </c>
      <c r="P14" s="70"/>
      <c r="Q14" s="71" t="s">
        <v>22</v>
      </c>
      <c r="R14" s="72"/>
      <c r="S14" s="65"/>
    </row>
    <row r="15" spans="1:19" ht="15.75" customHeight="1" thickBot="1" x14ac:dyDescent="0.3">
      <c r="A15" s="111">
        <f t="shared" si="3"/>
        <v>381.79999999999995</v>
      </c>
      <c r="B15" s="8" t="s">
        <v>15</v>
      </c>
      <c r="C15" s="3"/>
      <c r="D15" s="15" t="s">
        <v>16</v>
      </c>
      <c r="E15" s="16">
        <v>4</v>
      </c>
      <c r="F15" s="16">
        <v>4.5999999999999996</v>
      </c>
      <c r="G15" s="53">
        <f t="shared" si="4"/>
        <v>1527.1999999999998</v>
      </c>
      <c r="H15" s="100">
        <f>G15/A$12</f>
        <v>0.57499999999999996</v>
      </c>
      <c r="J15" s="42" t="s">
        <v>27</v>
      </c>
      <c r="K15" s="43"/>
      <c r="L15" s="43"/>
      <c r="M15" s="43"/>
      <c r="N15" s="43"/>
      <c r="O15" s="44"/>
      <c r="P15" s="44"/>
      <c r="Q15" s="44"/>
      <c r="R15" s="45"/>
      <c r="S15" s="48"/>
    </row>
    <row r="16" spans="1:19" ht="15.75" customHeight="1" thickBot="1" x14ac:dyDescent="0.3">
      <c r="A16" s="39"/>
      <c r="B16" s="3"/>
      <c r="C16" s="3"/>
      <c r="D16" s="3"/>
      <c r="E16" s="3"/>
      <c r="F16" s="2"/>
      <c r="G16" s="2"/>
      <c r="H16" s="91"/>
    </row>
    <row r="17" spans="1:8" ht="15.75" customHeight="1" thickBot="1" x14ac:dyDescent="0.3">
      <c r="A17" s="96" t="s">
        <v>29</v>
      </c>
      <c r="B17" s="5"/>
      <c r="C17" s="3"/>
      <c r="D17" s="6" t="s">
        <v>4</v>
      </c>
      <c r="E17" s="17"/>
      <c r="F17" s="73">
        <f>A18/$B$2</f>
        <v>36.1</v>
      </c>
      <c r="G17" s="18" t="s">
        <v>5</v>
      </c>
      <c r="H17" s="91"/>
    </row>
    <row r="18" spans="1:8" ht="15.75" customHeight="1" x14ac:dyDescent="0.25">
      <c r="A18" s="108">
        <f>SUM(G19:G21)</f>
        <v>2996.3</v>
      </c>
      <c r="B18" s="8" t="s">
        <v>6</v>
      </c>
      <c r="C18" s="3"/>
      <c r="D18" s="10"/>
      <c r="E18" s="19" t="s">
        <v>7</v>
      </c>
      <c r="F18" s="10" t="s">
        <v>8</v>
      </c>
      <c r="G18" s="10" t="s">
        <v>9</v>
      </c>
      <c r="H18" s="97" t="s">
        <v>10</v>
      </c>
    </row>
    <row r="19" spans="1:8" ht="15.75" customHeight="1" x14ac:dyDescent="0.25">
      <c r="A19" s="109">
        <f t="shared" ref="A19:A21" si="5">F19*$B$2</f>
        <v>132.80000000000001</v>
      </c>
      <c r="B19" s="8" t="s">
        <v>11</v>
      </c>
      <c r="C19" s="3"/>
      <c r="D19" s="20" t="s">
        <v>12</v>
      </c>
      <c r="E19" s="12">
        <v>4</v>
      </c>
      <c r="F19" s="12">
        <v>1.6</v>
      </c>
      <c r="G19" s="51">
        <f t="shared" ref="G19:G21" si="6">E19*A19</f>
        <v>531.20000000000005</v>
      </c>
      <c r="H19" s="98">
        <f>G19/A$18</f>
        <v>0.17728531855955679</v>
      </c>
    </row>
    <row r="20" spans="1:8" ht="15.75" customHeight="1" x14ac:dyDescent="0.25">
      <c r="A20" s="110">
        <f t="shared" si="5"/>
        <v>74.7</v>
      </c>
      <c r="B20" s="8" t="s">
        <v>13</v>
      </c>
      <c r="C20" s="3"/>
      <c r="D20" s="21" t="s">
        <v>14</v>
      </c>
      <c r="E20" s="14">
        <v>9</v>
      </c>
      <c r="F20" s="14">
        <v>0.9</v>
      </c>
      <c r="G20" s="52">
        <f t="shared" si="6"/>
        <v>672.30000000000007</v>
      </c>
      <c r="H20" s="99">
        <f>G20/A$18</f>
        <v>0.22437673130193908</v>
      </c>
    </row>
    <row r="21" spans="1:8" ht="15.75" customHeight="1" thickBot="1" x14ac:dyDescent="0.3">
      <c r="A21" s="112">
        <f t="shared" si="5"/>
        <v>448.20000000000005</v>
      </c>
      <c r="B21" s="102" t="s">
        <v>15</v>
      </c>
      <c r="C21" s="103"/>
      <c r="D21" s="104" t="s">
        <v>16</v>
      </c>
      <c r="E21" s="105">
        <v>4</v>
      </c>
      <c r="F21" s="105">
        <v>5.4</v>
      </c>
      <c r="G21" s="106">
        <f t="shared" si="6"/>
        <v>1792.8000000000002</v>
      </c>
      <c r="H21" s="107">
        <f>G21/A$18</f>
        <v>0.59833795013850422</v>
      </c>
    </row>
  </sheetData>
  <mergeCells count="7">
    <mergeCell ref="J1:S3"/>
    <mergeCell ref="A5:B5"/>
    <mergeCell ref="D5:E5"/>
    <mergeCell ref="A11:B11"/>
    <mergeCell ref="D11:E11"/>
    <mergeCell ref="A17:B17"/>
    <mergeCell ref="D17:E17"/>
  </mergeCells>
  <hyperlinks>
    <hyperlink ref="B4" r:id="rId1"/>
    <hyperlink ref="K7" r:id="rId2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Calculs automatisés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2018-04-19T00:37:10Z</dcterms:modified>
</cp:coreProperties>
</file>